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февраль\"/>
    </mc:Choice>
  </mc:AlternateContent>
  <xr:revisionPtr revIDLastSave="0" documentId="13_ncr:1_{076063C5-3ADA-4761-8E0E-3B6C9F5B3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9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9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4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D39" i="3"/>
  <c r="C39" i="3"/>
  <c r="E33" i="3"/>
  <c r="G33" i="3" s="1"/>
  <c r="D33" i="3"/>
  <c r="G65" i="3" l="1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7" i="3"/>
  <c r="F66" i="3"/>
  <c r="F64" i="3"/>
  <c r="F63" i="3"/>
  <c r="F62" i="3"/>
  <c r="F61" i="3"/>
  <c r="F59" i="3"/>
  <c r="F58" i="3"/>
  <c r="F57" i="3"/>
  <c r="F56" i="3"/>
  <c r="F55" i="3"/>
  <c r="F53" i="3"/>
  <c r="F52" i="3"/>
  <c r="F50" i="3"/>
  <c r="F49" i="3"/>
  <c r="F45" i="3"/>
  <c r="F44" i="3"/>
  <c r="F43" i="3"/>
  <c r="F41" i="3"/>
  <c r="F40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1" i="3"/>
  <c r="F20" i="3"/>
  <c r="F19" i="3"/>
  <c r="F17" i="3"/>
  <c r="F16" i="3"/>
  <c r="F14" i="3"/>
  <c r="F12" i="3"/>
  <c r="F7" i="3"/>
  <c r="F5" i="3"/>
  <c r="H70" i="3"/>
  <c r="H69" i="3"/>
  <c r="H68" i="3"/>
  <c r="H67" i="3"/>
  <c r="H66" i="3"/>
  <c r="H64" i="3"/>
  <c r="H63" i="3"/>
  <c r="H62" i="3"/>
  <c r="H61" i="3"/>
  <c r="H59" i="3"/>
  <c r="H58" i="3"/>
  <c r="H57" i="3"/>
  <c r="H56" i="3"/>
  <c r="H55" i="3"/>
  <c r="H53" i="3"/>
  <c r="H52" i="3"/>
  <c r="H50" i="3"/>
  <c r="H49" i="3"/>
  <c r="H45" i="3"/>
  <c r="H44" i="3"/>
  <c r="H43" i="3"/>
  <c r="H41" i="3"/>
  <c r="H40" i="3"/>
  <c r="H38" i="3"/>
  <c r="H37" i="3"/>
  <c r="H36" i="3"/>
  <c r="H35" i="3"/>
  <c r="H34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<sst xmlns="http://schemas.openxmlformats.org/spreadsheetml/2006/main" count="148" uniqueCount="148">
  <si>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</si>
  <si>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</si>
  <si>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</si>
  <si>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</si>
  <si>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</si>
  <si>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</si>
  <si>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</si>
  <si>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</si>
  <si>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</si>
  <si>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</si>
  <si>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</si>
  <si>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</si>
  <si>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</si>
  <si>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</si>
  <si>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</si>
  <si>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</si>
  <si>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</si>
  <si>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</si>
  <si>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</si>
  <si>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</si>
  <si>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</si>
  <si>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</si>
  <si>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</si>
  <si>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</si>
  <si>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</si>
  <si>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</si>
  <si>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</si>
  <si>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</si>
  <si>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</si>
  <si>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</si>
  <si>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</si>
  <si>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</si>
  <si>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</si>
  <si>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</si>
  <si>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</si>
  <si>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</si>
  <si>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</si>
  <si>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</si>
  <si>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</si>
  <si>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</si>
  <si>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</si>
  <si>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</si>
  <si>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</si>
  <si>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</si>
  <si>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</si>
  <si>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</si>
  <si>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</si>
  <si>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</si>
  <si>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</si>
  <si>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</si>
  <si>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</si>
  <si>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</si>
  <si>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</si>
  <si>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</si>
  <si>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</si>
  <si>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</si>
  <si>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</si>
  <si>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</si>
  <si>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</si>
  <si>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</si>
  <si>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</si>
  <si>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</si>
  <si>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</si>
  <si>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</si>
  <si>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</si>
  <si>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</si>
  <si>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</si>
  <si>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</si>
  <si>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</si>
  <si>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</si>
  <si>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</si>
  <si>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</si>
  <si>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</si>
  <si>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</si>
  <si>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</si>
  <si>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</si>
  <si>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</si>
  <si>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</si>
  <si>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</si>
  <si>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</si>
  <si>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</si>
  <si>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</si>
  <si>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</si>
  <si>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</si>
  <si>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</si>
  <si>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</si>
  <si>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</si>
  <si>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</si>
  <si>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</si>
  <si>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</si>
  <si>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</si>
  <si>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</si>
  <si>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</si>
  <si>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</si>
  <si>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</si>
  <si>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</si>
  <si>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</si>
  <si>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</si>
  <si>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</si>
  <si>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</si>
  <si>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</si>
  <si>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</si>
  <si>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</si>
  <si>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</si>
  <si>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</si>
  <si>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</si>
  <si>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</si>
  <si>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</si>
  <si>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</si>
  <si>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</si>
  <si>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</si>
  <si>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</si>
  <si>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</si>
  <si>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</si>
  <si>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</si>
  <si>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</si>
  <si>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</si>
  <si>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</si>
  <si>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</si>
  <si>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</si>
  <si>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</si>
  <si>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</si>
  <si>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</si>
  <si>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</si>
  <si>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</si>
  <si>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</si>
  <si>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</si>
  <si>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</si>
  <si>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</si>
  <si>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</si>
  <si>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</si>
  <si>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</si>
  <si>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</si>
  <si>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</si>
  <si>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</si>
  <si>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</si>
  <si>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</si>
  <si>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</si>
  <si>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</si>
  <si>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</si>
  <si>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</si>
  <si>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</si>
  <si>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</si>
  <si>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</si>
  <si>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t xml:space="preserve"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01.03.2025)
</t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</si>
  <si>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01.03.2025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</si>
  <si>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01.03.2025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</si>
  <si>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01.03.2024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</si>
</sst>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164" fontId="6" fillId="2" borderId="31" xfId="0" applyNumberFormat="1" applyFont="1" applyFill="1" applyBorder="1" applyAlignment="1">
      <alignment horizontal="center" vertical="center" wrapText="1"/>
    </xf>
    <xf numFmtId="164" fontId="6" fillId="2" borderId="32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O69" sqref="O69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3" t="s">
        <v>144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30.5" customHeight="1" thickBot="1" x14ac:dyDescent="0.3">
      <c r="A2" s="39" t="s">
        <v>134</v>
      </c>
      <c r="B2" s="39" t="s">
        <v>135</v>
      </c>
      <c r="C2" s="40" t="s">
        <v>140</v>
      </c>
      <c r="D2" s="40" t="s">
        <v>145</v>
      </c>
      <c r="E2" s="40" t="s">
        <v>146</v>
      </c>
      <c r="F2" s="40" t="s">
        <v>141</v>
      </c>
      <c r="G2" s="34" t="s">
        <v>142</v>
      </c>
      <c r="H2" s="34" t="s">
        <v>139</v>
      </c>
      <c r="I2" s="34" t="s">
        <v>143</v>
      </c>
      <c r="J2" s="40" t="s">
        <v>147</v>
      </c>
      <c r="K2" s="40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7222578.4990800004</v>
      </c>
      <c r="E3" s="6">
        <f>SUM(E4,E15,E18,E22,E33,E39,E42,E51,E54,E60,E65,E69)</f>
        <v>641372.62785000005</v>
      </c>
      <c r="F3" s="20">
        <f>SUM(E3-C3)</f>
        <v>-6570034.771230001</v>
      </c>
      <c r="G3" s="41">
        <f>E3/C3*100</f>
        <v>8.8938620765181504</v>
      </c>
      <c r="H3" s="9">
        <f>SUM(E3-D3)</f>
        <v>-6581205.8712300006</v>
      </c>
      <c r="I3" s="41">
        <f>E3/D3*100</f>
        <v>8.8801060165936168</v>
      </c>
      <c r="J3" s="9">
        <f>SUM(J4,J15,J18,J22,J33,J39,J42,J51,J54,J60,J65,J69)</f>
        <v>418331.19637000008</v>
      </c>
      <c r="K3" s="6">
        <f>E3/J3*100</f>
        <v>153.31694920565454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1043162.36991</v>
      </c>
      <c r="E4" s="9">
        <f>SUM(E5:E14)</f>
        <v>75815.341079999998</v>
      </c>
      <c r="F4" s="20">
        <f>SUM(E4-C4)</f>
        <v>-1017832.17834</v>
      </c>
      <c r="G4" s="41">
        <f t="shared" ref="G4:G65" si="0">E4/C4*100</f>
        <v>6.9323378633188462</v>
      </c>
      <c r="H4" s="9">
        <f>SUM(E4-D4)</f>
        <v>-967347.02882999997</v>
      </c>
      <c r="I4" s="41">
        <f t="shared" ref="I4:I65" si="1">E4/D4*100</f>
        <v>7.2678370373483707</v>
      </c>
      <c r="J4" s="9">
        <f>SUM(J5:J14)</f>
        <v>73597.118440000006</v>
      </c>
      <c r="K4" s="6">
        <f>E4/J4*100</f>
        <v>103.01400745982792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13062.27</v>
      </c>
      <c r="E5" s="3">
        <v>1211.1532099999999</v>
      </c>
      <c r="F5" s="21">
        <f>SUM(E5-C5)</f>
        <v>-11851.11679</v>
      </c>
      <c r="G5" s="37">
        <f t="shared" si="0"/>
        <v>9.272149557465891</v>
      </c>
      <c r="H5" s="3">
        <f>SUM(E5-D5)</f>
        <v>-11851.11679</v>
      </c>
      <c r="I5" s="37">
        <f t="shared" si="1"/>
        <v>9.272149557465891</v>
      </c>
      <c r="J5" s="3">
        <v>99.086730000000003</v>
      </c>
      <c r="K5" s="26">
        <f t="shared" ref="K5:K60" si="2">E5/J5*100</f>
        <v>1222.3162576865741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591.31417999999996</v>
      </c>
      <c r="F6" s="21">
        <f>SUM(E6-C6)</f>
        <v>-5787.6658199999993</v>
      </c>
      <c r="G6" s="35">
        <f t="shared" si="0"/>
        <v>9.2697293297674559</v>
      </c>
      <c r="H6" s="3">
        <f>SUM(E6-D6)</f>
        <v>-5787.6658199999993</v>
      </c>
      <c r="I6" s="35">
        <f t="shared" si="1"/>
        <v>9.2697293297674559</v>
      </c>
      <c r="J6" s="5">
        <v>1731.1630399999999</v>
      </c>
      <c r="K6" s="26">
        <f t="shared" si="2"/>
        <v>34.157047391677217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385689.92043</v>
      </c>
      <c r="E7" s="5">
        <v>34176.154439999998</v>
      </c>
      <c r="F7" s="21">
        <f t="shared" ref="F7:F61" si="3">SUM(E7-C7)</f>
        <v>-350913.14043999999</v>
      </c>
      <c r="G7" s="35">
        <f t="shared" si="0"/>
        <v>8.8748648415817009</v>
      </c>
      <c r="H7" s="3">
        <f t="shared" ref="H7:H61" si="4">SUM(E7-D7)</f>
        <v>-351513.76598999999</v>
      </c>
      <c r="I7" s="35">
        <f t="shared" si="1"/>
        <v>8.861044230011899</v>
      </c>
      <c r="J7" s="5">
        <v>33555.607219999998</v>
      </c>
      <c r="K7" s="26">
        <f t="shared" si="2"/>
        <v>101.84931005995963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1"/>
      <c r="G8" s="35"/>
      <c r="H8" s="3"/>
      <c r="I8" s="35"/>
      <c r="J8" s="5"/>
      <c r="K8" s="26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46738.07</v>
      </c>
      <c r="E9" s="5">
        <v>4292.7072500000004</v>
      </c>
      <c r="F9" s="21">
        <f t="shared" si="3"/>
        <v>-42445.36275</v>
      </c>
      <c r="G9" s="35">
        <f t="shared" si="0"/>
        <v>9.1846052907191087</v>
      </c>
      <c r="H9" s="3">
        <f t="shared" si="4"/>
        <v>-42445.36275</v>
      </c>
      <c r="I9" s="35">
        <f t="shared" si="1"/>
        <v>9.1846052907191087</v>
      </c>
      <c r="J9" s="5">
        <v>4464.1169900000004</v>
      </c>
      <c r="K9" s="26">
        <f t="shared" si="2"/>
        <v>96.160276704576248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1"/>
      <c r="G10" s="35"/>
      <c r="H10" s="3"/>
      <c r="I10" s="35"/>
      <c r="J10" s="5"/>
      <c r="K10" s="26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1"/>
      <c r="G11" s="35"/>
      <c r="H11" s="3"/>
      <c r="I11" s="35"/>
      <c r="J11" s="5"/>
      <c r="K11" s="26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1">
        <f t="shared" si="3"/>
        <v>-5000</v>
      </c>
      <c r="G12" s="35">
        <f t="shared" si="0"/>
        <v>0</v>
      </c>
      <c r="H12" s="3">
        <f t="shared" si="4"/>
        <v>-5000</v>
      </c>
      <c r="I12" s="35">
        <f t="shared" si="1"/>
        <v>0</v>
      </c>
      <c r="J12" s="5">
        <v>0</v>
      </c>
      <c r="K12" s="26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1"/>
      <c r="G13" s="35"/>
      <c r="H13" s="3"/>
      <c r="I13" s="35"/>
      <c r="J13" s="5"/>
      <c r="K13" s="26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586293.12948</v>
      </c>
      <c r="E14" s="10">
        <v>35544.012000000002</v>
      </c>
      <c r="F14" s="33">
        <f t="shared" si="3"/>
        <v>-601834.89254000003</v>
      </c>
      <c r="G14" s="36">
        <f t="shared" si="0"/>
        <v>5.5765905879254536</v>
      </c>
      <c r="H14" s="31">
        <f t="shared" si="4"/>
        <v>-550749.11748000002</v>
      </c>
      <c r="I14" s="36">
        <f t="shared" si="1"/>
        <v>6.06249846924268</v>
      </c>
      <c r="J14" s="10">
        <v>33747.144460000003</v>
      </c>
      <c r="K14" s="28">
        <f t="shared" si="2"/>
        <v>105.32450246903053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875.34630000000004</v>
      </c>
      <c r="F15" s="32">
        <f t="shared" si="3"/>
        <v>-8893.0337</v>
      </c>
      <c r="G15" s="38">
        <f t="shared" si="0"/>
        <v>8.9610181012614181</v>
      </c>
      <c r="H15" s="30">
        <f t="shared" si="4"/>
        <v>-8893.0337</v>
      </c>
      <c r="I15" s="38">
        <f t="shared" si="1"/>
        <v>8.9610181012614181</v>
      </c>
      <c r="J15" s="9">
        <f>SUM(J16:J17)</f>
        <v>763.80169999999998</v>
      </c>
      <c r="K15" s="6">
        <f t="shared" si="2"/>
        <v>114.60386904087802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9286.8799999999992</v>
      </c>
      <c r="E16" s="3">
        <v>875.34630000000004</v>
      </c>
      <c r="F16" s="21">
        <f t="shared" si="3"/>
        <v>-8411.5337</v>
      </c>
      <c r="G16" s="37">
        <f t="shared" si="0"/>
        <v>9.4256230294781478</v>
      </c>
      <c r="H16" s="3">
        <f t="shared" si="4"/>
        <v>-8411.5337</v>
      </c>
      <c r="I16" s="37">
        <f t="shared" si="1"/>
        <v>9.4256230294781478</v>
      </c>
      <c r="J16" s="3">
        <v>763.80169999999998</v>
      </c>
      <c r="K16" s="27">
        <f t="shared" si="2"/>
        <v>114.60386904087802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0</v>
      </c>
      <c r="F17" s="33">
        <f t="shared" si="3"/>
        <v>-481.5</v>
      </c>
      <c r="G17" s="36">
        <f t="shared" si="0"/>
        <v>0</v>
      </c>
      <c r="H17" s="31">
        <f t="shared" si="4"/>
        <v>-481.5</v>
      </c>
      <c r="I17" s="36">
        <f t="shared" si="1"/>
        <v>0</v>
      </c>
      <c r="J17" s="10">
        <v>0</v>
      </c>
      <c r="K17" s="28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135057.39000000001</v>
      </c>
      <c r="E18" s="6">
        <f t="shared" si="6"/>
        <v>6652.3289000000004</v>
      </c>
      <c r="F18" s="32">
        <f t="shared" si="3"/>
        <v>-101405.06109999999</v>
      </c>
      <c r="G18" s="38">
        <f t="shared" si="0"/>
        <v>6.1562924109123873</v>
      </c>
      <c r="H18" s="30">
        <f t="shared" si="4"/>
        <v>-128405.06110000002</v>
      </c>
      <c r="I18" s="38">
        <f t="shared" si="1"/>
        <v>4.9255571279735229</v>
      </c>
      <c r="J18" s="9">
        <f>SUM(J19:J21)</f>
        <v>5597.5990399999991</v>
      </c>
      <c r="K18" s="6">
        <f t="shared" si="2"/>
        <v>118.84254039031707</v>
      </c>
    </row>
    <row r="19" spans="1:11" x14ac:dyDescent="0.25">
      <c r="A19" s="12" t="s">
        <v>31</v>
      </c>
      <c r="B19" s="16" t="s">
        <v>137</v>
      </c>
      <c r="C19" s="7">
        <v>4612.5200000000004</v>
      </c>
      <c r="D19" s="7">
        <v>4612.5200000000004</v>
      </c>
      <c r="E19" s="3">
        <v>0</v>
      </c>
      <c r="F19" s="21">
        <f t="shared" si="3"/>
        <v>-4612.5200000000004</v>
      </c>
      <c r="G19" s="37">
        <f t="shared" si="0"/>
        <v>0</v>
      </c>
      <c r="H19" s="3">
        <f t="shared" si="4"/>
        <v>-4612.5200000000004</v>
      </c>
      <c r="I19" s="37">
        <f t="shared" si="1"/>
        <v>0</v>
      </c>
      <c r="J19" s="3">
        <v>58.768680000000003</v>
      </c>
      <c r="K19" s="26"/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4550.4564099999998</v>
      </c>
      <c r="F20" s="21">
        <f t="shared" si="3"/>
        <v>-33477.063589999998</v>
      </c>
      <c r="G20" s="35">
        <f t="shared" si="0"/>
        <v>11.966219227548891</v>
      </c>
      <c r="H20" s="3">
        <f t="shared" si="4"/>
        <v>-33477.063589999998</v>
      </c>
      <c r="I20" s="35">
        <f t="shared" si="1"/>
        <v>11.966219227548891</v>
      </c>
      <c r="J20" s="5">
        <v>4364.1177799999996</v>
      </c>
      <c r="K20" s="26">
        <f t="shared" si="2"/>
        <v>104.26978920811803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92417.35</v>
      </c>
      <c r="E21" s="10">
        <v>2101.8724900000002</v>
      </c>
      <c r="F21" s="33">
        <f t="shared" si="3"/>
        <v>-63315.477509999997</v>
      </c>
      <c r="G21" s="36">
        <f t="shared" si="0"/>
        <v>3.2130199251421834</v>
      </c>
      <c r="H21" s="31">
        <f t="shared" si="4"/>
        <v>-90315.477510000012</v>
      </c>
      <c r="I21" s="36">
        <f t="shared" si="1"/>
        <v>2.2743267254471156</v>
      </c>
      <c r="J21" s="10">
        <v>1174.7125799999999</v>
      </c>
      <c r="K21" s="28">
        <f t="shared" si="2"/>
        <v>178.92653282047942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310822.68374999997</v>
      </c>
      <c r="E22" s="6">
        <f t="shared" si="7"/>
        <v>10999.069979999998</v>
      </c>
      <c r="F22" s="20">
        <f t="shared" si="3"/>
        <v>-292231.23931999999</v>
      </c>
      <c r="G22" s="41">
        <f t="shared" si="0"/>
        <v>3.6272990010105164</v>
      </c>
      <c r="H22" s="9">
        <f t="shared" si="4"/>
        <v>-299823.61377</v>
      </c>
      <c r="I22" s="41">
        <f t="shared" si="1"/>
        <v>3.538696033152696</v>
      </c>
      <c r="J22" s="9">
        <f>SUM(J23:J32)</f>
        <v>6952.3055299999996</v>
      </c>
      <c r="K22" s="6">
        <f t="shared" si="2"/>
        <v>158.20751738452435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1">
        <f t="shared" si="3"/>
        <v>0</v>
      </c>
      <c r="G23" s="37"/>
      <c r="H23" s="3">
        <f t="shared" si="4"/>
        <v>0</v>
      </c>
      <c r="I23" s="37"/>
      <c r="J23" s="3"/>
      <c r="K23" s="27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1">
        <f t="shared" si="3"/>
        <v>0</v>
      </c>
      <c r="G24" s="35"/>
      <c r="H24" s="3">
        <f t="shared" si="4"/>
        <v>0</v>
      </c>
      <c r="I24" s="35"/>
      <c r="J24" s="5"/>
      <c r="K24" s="26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1">
        <f t="shared" si="3"/>
        <v>0</v>
      </c>
      <c r="G25" s="35"/>
      <c r="H25" s="3">
        <f t="shared" si="4"/>
        <v>0</v>
      </c>
      <c r="I25" s="35"/>
      <c r="J25" s="5"/>
      <c r="K25" s="26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101.2313</v>
      </c>
      <c r="F26" s="21">
        <f t="shared" si="3"/>
        <v>-897.76869999999997</v>
      </c>
      <c r="G26" s="35">
        <f t="shared" si="0"/>
        <v>10.133263263263263</v>
      </c>
      <c r="H26" s="3">
        <f t="shared" si="4"/>
        <v>-897.76869999999997</v>
      </c>
      <c r="I26" s="35">
        <f t="shared" si="1"/>
        <v>10.133263263263263</v>
      </c>
      <c r="J26" s="5">
        <v>58.045540000000003</v>
      </c>
      <c r="K26" s="26">
        <f t="shared" si="2"/>
        <v>174.39979023366826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1">
        <f t="shared" si="3"/>
        <v>0</v>
      </c>
      <c r="G27" s="35"/>
      <c r="H27" s="3">
        <f t="shared" si="4"/>
        <v>0</v>
      </c>
      <c r="I27" s="35"/>
      <c r="J27" s="5"/>
      <c r="K27" s="26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1">
        <f t="shared" si="3"/>
        <v>0</v>
      </c>
      <c r="G28" s="35"/>
      <c r="H28" s="3">
        <f t="shared" si="4"/>
        <v>0</v>
      </c>
      <c r="I28" s="35"/>
      <c r="J28" s="5"/>
      <c r="K28" s="26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1">
        <f t="shared" si="3"/>
        <v>0</v>
      </c>
      <c r="G29" s="35"/>
      <c r="H29" s="3">
        <f t="shared" si="4"/>
        <v>0</v>
      </c>
      <c r="I29" s="35"/>
      <c r="J29" s="5">
        <v>2E-3</v>
      </c>
      <c r="K29" s="26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241716.70929999999</v>
      </c>
      <c r="E30" s="5">
        <v>9021.4232599999996</v>
      </c>
      <c r="F30" s="21">
        <f t="shared" si="3"/>
        <v>-228145.28603999998</v>
      </c>
      <c r="G30" s="35">
        <f t="shared" si="0"/>
        <v>3.8038320330145932</v>
      </c>
      <c r="H30" s="3">
        <f t="shared" si="4"/>
        <v>-232695.28603999998</v>
      </c>
      <c r="I30" s="35">
        <f t="shared" si="1"/>
        <v>3.7322298843657142</v>
      </c>
      <c r="J30" s="5">
        <v>6326.9152199999999</v>
      </c>
      <c r="K30" s="26">
        <f t="shared" si="2"/>
        <v>142.58802190809189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45022.374450000003</v>
      </c>
      <c r="E31" s="5">
        <v>1777.26082</v>
      </c>
      <c r="F31" s="21">
        <f t="shared" si="3"/>
        <v>-44742.739179999997</v>
      </c>
      <c r="G31" s="35">
        <f t="shared" si="0"/>
        <v>3.8204230868443676</v>
      </c>
      <c r="H31" s="3">
        <f t="shared" si="4"/>
        <v>-43245.11363</v>
      </c>
      <c r="I31" s="35">
        <f t="shared" si="1"/>
        <v>3.9475057495551527</v>
      </c>
      <c r="J31" s="5">
        <v>441.23329999999999</v>
      </c>
      <c r="K31" s="26">
        <f t="shared" si="2"/>
        <v>402.7939006416787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23084.6</v>
      </c>
      <c r="E32" s="10">
        <v>99.154600000000002</v>
      </c>
      <c r="F32" s="33">
        <f t="shared" si="3"/>
        <v>-18445.445399999997</v>
      </c>
      <c r="G32" s="36">
        <f t="shared" si="0"/>
        <v>0.53468179416110362</v>
      </c>
      <c r="H32" s="31">
        <f t="shared" si="4"/>
        <v>-22985.445399999997</v>
      </c>
      <c r="I32" s="36">
        <f t="shared" si="1"/>
        <v>0.42952704400336156</v>
      </c>
      <c r="J32" s="10">
        <v>126.10947</v>
      </c>
      <c r="K32" s="28"/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2306723.6273499997</v>
      </c>
      <c r="E33" s="6">
        <f>SUM(E34:E38)</f>
        <v>265311.65512000001</v>
      </c>
      <c r="F33" s="20">
        <f t="shared" si="3"/>
        <v>-2021271.7471700001</v>
      </c>
      <c r="G33" s="41">
        <f t="shared" si="0"/>
        <v>11.6029730144237</v>
      </c>
      <c r="H33" s="9">
        <f t="shared" si="4"/>
        <v>-2041411.9722299997</v>
      </c>
      <c r="I33" s="41">
        <f t="shared" si="1"/>
        <v>11.501666345039965</v>
      </c>
      <c r="J33" s="9">
        <f>SUM(J34:J38)</f>
        <v>25653.919380000003</v>
      </c>
      <c r="K33" s="6">
        <f t="shared" si="2"/>
        <v>1034.1954037901867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67922.391990000004</v>
      </c>
      <c r="E34" s="3">
        <v>6288.4908599999999</v>
      </c>
      <c r="F34" s="21">
        <f t="shared" si="3"/>
        <v>-66211.509139999995</v>
      </c>
      <c r="G34" s="37">
        <f t="shared" si="0"/>
        <v>8.6737804965517231</v>
      </c>
      <c r="H34" s="3">
        <f t="shared" si="4"/>
        <v>-61633.901130000006</v>
      </c>
      <c r="I34" s="37">
        <f t="shared" si="1"/>
        <v>9.258347175002072</v>
      </c>
      <c r="J34" s="3">
        <v>2676.1935199999998</v>
      </c>
      <c r="K34" s="26">
        <f>E34/J34*100</f>
        <v>234.97892857912609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1521947.8202800001</v>
      </c>
      <c r="E35" s="5">
        <v>231344.1796</v>
      </c>
      <c r="F35" s="21">
        <f t="shared" si="3"/>
        <v>-1281004.9404000002</v>
      </c>
      <c r="G35" s="35">
        <f t="shared" si="0"/>
        <v>15.297008907572875</v>
      </c>
      <c r="H35" s="3">
        <f t="shared" si="4"/>
        <v>-1290603.6406800002</v>
      </c>
      <c r="I35" s="35">
        <f t="shared" si="1"/>
        <v>15.20053293006054</v>
      </c>
      <c r="J35" s="5">
        <v>0</v>
      </c>
      <c r="K35" s="26"/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715262.41507999995</v>
      </c>
      <c r="E36" s="5">
        <v>27581.866279999998</v>
      </c>
      <c r="F36" s="21">
        <f t="shared" si="3"/>
        <v>-672561.41601000004</v>
      </c>
      <c r="G36" s="35">
        <f t="shared" si="0"/>
        <v>3.9394602473062883</v>
      </c>
      <c r="H36" s="3">
        <f t="shared" si="4"/>
        <v>-687680.54879999999</v>
      </c>
      <c r="I36" s="35">
        <f t="shared" si="1"/>
        <v>3.8561884000175026</v>
      </c>
      <c r="J36" s="5">
        <v>22878.552960000001</v>
      </c>
      <c r="K36" s="26">
        <f t="shared" si="2"/>
        <v>120.5577395048677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1">
        <f t="shared" si="3"/>
        <v>0</v>
      </c>
      <c r="G37" s="35"/>
      <c r="H37" s="3">
        <f t="shared" si="4"/>
        <v>0</v>
      </c>
      <c r="I37" s="35"/>
      <c r="J37" s="5"/>
      <c r="K37" s="26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97.118380000000002</v>
      </c>
      <c r="F38" s="33">
        <f t="shared" si="3"/>
        <v>-1493.8816200000001</v>
      </c>
      <c r="G38" s="36">
        <f t="shared" si="0"/>
        <v>6.1042350722815835</v>
      </c>
      <c r="H38" s="31">
        <f t="shared" si="4"/>
        <v>-1493.8816200000001</v>
      </c>
      <c r="I38" s="36">
        <f t="shared" si="1"/>
        <v>6.1042350722815835</v>
      </c>
      <c r="J38" s="10">
        <v>99.172899999999998</v>
      </c>
      <c r="K38" s="28">
        <f t="shared" si="2"/>
        <v>97.928345344343057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42.4</v>
      </c>
      <c r="F39" s="20">
        <f t="shared" si="3"/>
        <v>-257.60000000000002</v>
      </c>
      <c r="G39" s="41">
        <f t="shared" si="0"/>
        <v>14.133333333333335</v>
      </c>
      <c r="H39" s="9">
        <f t="shared" si="4"/>
        <v>-257.60000000000002</v>
      </c>
      <c r="I39" s="41">
        <f t="shared" si="1"/>
        <v>14.133333333333335</v>
      </c>
      <c r="J39" s="9">
        <f t="shared" ref="J39" si="9">SUM(J40:J41)</f>
        <v>0</v>
      </c>
      <c r="K39" s="6"/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42.4</v>
      </c>
      <c r="F40" s="21">
        <f t="shared" si="3"/>
        <v>-257.60000000000002</v>
      </c>
      <c r="G40" s="37">
        <f t="shared" si="0"/>
        <v>14.133333333333335</v>
      </c>
      <c r="H40" s="3">
        <f t="shared" si="4"/>
        <v>-257.60000000000002</v>
      </c>
      <c r="I40" s="37">
        <f t="shared" si="1"/>
        <v>14.133333333333335</v>
      </c>
      <c r="J40" s="3">
        <v>0</v>
      </c>
      <c r="K40" s="27"/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33">
        <f t="shared" si="3"/>
        <v>0</v>
      </c>
      <c r="G41" s="36"/>
      <c r="H41" s="31">
        <f t="shared" si="4"/>
        <v>0</v>
      </c>
      <c r="I41" s="36"/>
      <c r="J41" s="10"/>
      <c r="K41" s="28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2950451.4711200004</v>
      </c>
      <c r="E42" s="6">
        <f t="shared" si="10"/>
        <v>235325.12889000002</v>
      </c>
      <c r="F42" s="20">
        <f t="shared" si="3"/>
        <v>-2708702.6922300002</v>
      </c>
      <c r="G42" s="41">
        <f t="shared" si="0"/>
        <v>7.9933051991497486</v>
      </c>
      <c r="H42" s="9">
        <f t="shared" si="4"/>
        <v>-2715126.3422300005</v>
      </c>
      <c r="I42" s="41">
        <f t="shared" si="1"/>
        <v>7.9759023726856917</v>
      </c>
      <c r="J42" s="9">
        <f>SUM(J43:J50)</f>
        <v>252164.54022000002</v>
      </c>
      <c r="K42" s="6">
        <f t="shared" si="2"/>
        <v>93.322054197109352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1180138.87944</v>
      </c>
      <c r="E43" s="3">
        <v>94978.724619999994</v>
      </c>
      <c r="F43" s="21">
        <f t="shared" si="3"/>
        <v>-1080946.11142</v>
      </c>
      <c r="G43" s="37">
        <f t="shared" si="0"/>
        <v>8.0769383985329171</v>
      </c>
      <c r="H43" s="3">
        <f t="shared" si="4"/>
        <v>-1085160.1548200001</v>
      </c>
      <c r="I43" s="37">
        <f t="shared" si="1"/>
        <v>8.0480972430184945</v>
      </c>
      <c r="J43" s="3">
        <v>94350.10239</v>
      </c>
      <c r="K43" s="27">
        <f t="shared" si="2"/>
        <v>100.66626555146867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1439172.59449</v>
      </c>
      <c r="E44" s="5">
        <v>112520.82312</v>
      </c>
      <c r="F44" s="21">
        <f t="shared" si="3"/>
        <v>-1324442.1647699999</v>
      </c>
      <c r="G44" s="35">
        <f t="shared" si="0"/>
        <v>7.830460775139569</v>
      </c>
      <c r="H44" s="3">
        <f t="shared" si="4"/>
        <v>-1326651.77137</v>
      </c>
      <c r="I44" s="35">
        <f t="shared" si="1"/>
        <v>7.8184384243276979</v>
      </c>
      <c r="J44" s="5">
        <v>128338.96799999999</v>
      </c>
      <c r="K44" s="26">
        <f t="shared" si="2"/>
        <v>87.674713980869797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260301.32227</v>
      </c>
      <c r="E45" s="5">
        <v>22915.380730000001</v>
      </c>
      <c r="F45" s="21">
        <f t="shared" si="3"/>
        <v>-237385.94154</v>
      </c>
      <c r="G45" s="35">
        <f t="shared" si="0"/>
        <v>8.8034054265121267</v>
      </c>
      <c r="H45" s="3">
        <f t="shared" si="4"/>
        <v>-237385.94154</v>
      </c>
      <c r="I45" s="35">
        <f t="shared" si="1"/>
        <v>8.8034054265121267</v>
      </c>
      <c r="J45" s="5">
        <v>24952.497909999998</v>
      </c>
      <c r="K45" s="26">
        <f t="shared" si="2"/>
        <v>91.836019033655148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1"/>
      <c r="G46" s="35"/>
      <c r="H46" s="3"/>
      <c r="I46" s="35"/>
      <c r="J46" s="5"/>
      <c r="K46" s="26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1"/>
      <c r="G47" s="35"/>
      <c r="H47" s="3"/>
      <c r="I47" s="35"/>
      <c r="J47" s="5"/>
      <c r="K47" s="26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1"/>
      <c r="G48" s="35"/>
      <c r="H48" s="3"/>
      <c r="I48" s="35"/>
      <c r="J48" s="5"/>
      <c r="K48" s="26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0</v>
      </c>
      <c r="F49" s="21">
        <f t="shared" si="3"/>
        <v>-4190</v>
      </c>
      <c r="G49" s="35">
        <f t="shared" si="0"/>
        <v>0</v>
      </c>
      <c r="H49" s="3">
        <f t="shared" si="4"/>
        <v>-4190</v>
      </c>
      <c r="I49" s="35">
        <f t="shared" si="1"/>
        <v>0</v>
      </c>
      <c r="J49" s="5">
        <v>0</v>
      </c>
      <c r="K49" s="26"/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66648.674920000005</v>
      </c>
      <c r="E50" s="10">
        <v>4910.2004200000001</v>
      </c>
      <c r="F50" s="33">
        <f t="shared" si="3"/>
        <v>-61738.474500000004</v>
      </c>
      <c r="G50" s="36">
        <f t="shared" si="0"/>
        <v>7.3672888859288372</v>
      </c>
      <c r="H50" s="31">
        <f t="shared" si="4"/>
        <v>-61738.474500000004</v>
      </c>
      <c r="I50" s="36">
        <f t="shared" si="1"/>
        <v>7.3672888859288372</v>
      </c>
      <c r="J50" s="10">
        <v>4522.97192</v>
      </c>
      <c r="K50" s="28">
        <f t="shared" si="2"/>
        <v>108.56137307171254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174620.17694999999</v>
      </c>
      <c r="E51" s="6">
        <f t="shared" si="11"/>
        <v>19324.407489999998</v>
      </c>
      <c r="F51" s="20">
        <f t="shared" si="3"/>
        <v>-155795.76945999998</v>
      </c>
      <c r="G51" s="41">
        <f t="shared" si="0"/>
        <v>11.034940591407389</v>
      </c>
      <c r="H51" s="9">
        <f t="shared" si="4"/>
        <v>-155295.76945999998</v>
      </c>
      <c r="I51" s="41">
        <f t="shared" si="1"/>
        <v>11.066537571733917</v>
      </c>
      <c r="J51" s="9">
        <f>SUM(J52:J53)</f>
        <v>18918.834160000002</v>
      </c>
      <c r="K51" s="6">
        <f t="shared" si="2"/>
        <v>102.14375434855016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157337.50695000001</v>
      </c>
      <c r="E52" s="3">
        <v>18117.233199999999</v>
      </c>
      <c r="F52" s="21">
        <f t="shared" si="3"/>
        <v>-139720.27375000002</v>
      </c>
      <c r="G52" s="37">
        <f t="shared" si="0"/>
        <v>11.478408111032318</v>
      </c>
      <c r="H52" s="3">
        <f t="shared" si="4"/>
        <v>-139220.27375000002</v>
      </c>
      <c r="I52" s="37">
        <f t="shared" si="1"/>
        <v>11.514885135276383</v>
      </c>
      <c r="J52" s="3">
        <v>16749.871630000001</v>
      </c>
      <c r="K52" s="27">
        <f t="shared" si="2"/>
        <v>108.16341522015591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17282.669999999998</v>
      </c>
      <c r="E53" s="10">
        <v>1207.1742899999999</v>
      </c>
      <c r="F53" s="33">
        <f t="shared" si="3"/>
        <v>-16075.495709999999</v>
      </c>
      <c r="G53" s="36">
        <f t="shared" si="0"/>
        <v>6.9848830649430909</v>
      </c>
      <c r="H53" s="31">
        <f t="shared" si="4"/>
        <v>-16075.495709999999</v>
      </c>
      <c r="I53" s="36">
        <f t="shared" si="1"/>
        <v>6.9848830649430909</v>
      </c>
      <c r="J53" s="10">
        <v>2168.9625299999998</v>
      </c>
      <c r="K53" s="28">
        <f t="shared" si="2"/>
        <v>55.656760930766289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90508.2</v>
      </c>
      <c r="E54" s="6">
        <f t="shared" ref="E54" si="12">SUM(E55:E59)</f>
        <v>6892.3846099999992</v>
      </c>
      <c r="F54" s="20">
        <f t="shared" si="3"/>
        <v>-83615.815390000003</v>
      </c>
      <c r="G54" s="41">
        <f t="shared" si="0"/>
        <v>7.6152046002461642</v>
      </c>
      <c r="H54" s="9">
        <f t="shared" si="4"/>
        <v>-83615.815390000003</v>
      </c>
      <c r="I54" s="41">
        <f t="shared" si="1"/>
        <v>7.6152046002461642</v>
      </c>
      <c r="J54" s="9">
        <f>SUM(J55:J59)</f>
        <v>5411.8733199999997</v>
      </c>
      <c r="K54" s="6">
        <f t="shared" si="2"/>
        <v>127.35672478749002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1291.3197299999999</v>
      </c>
      <c r="F55" s="21">
        <f t="shared" si="3"/>
        <v>-7943.8802700000006</v>
      </c>
      <c r="G55" s="37">
        <f t="shared" si="0"/>
        <v>13.982585433991682</v>
      </c>
      <c r="H55" s="3">
        <f t="shared" si="4"/>
        <v>-7943.8802700000006</v>
      </c>
      <c r="I55" s="37">
        <f t="shared" si="1"/>
        <v>13.982585433991682</v>
      </c>
      <c r="J55" s="3">
        <v>565.46379000000002</v>
      </c>
      <c r="K55" s="26">
        <f>E55/J55*100</f>
        <v>228.36470749081914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1">
        <f t="shared" si="3"/>
        <v>0</v>
      </c>
      <c r="G56" s="35"/>
      <c r="H56" s="3">
        <f t="shared" si="4"/>
        <v>0</v>
      </c>
      <c r="I56" s="35"/>
      <c r="J56" s="5"/>
      <c r="K56" s="26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44772</v>
      </c>
      <c r="E57" s="5">
        <v>59.8</v>
      </c>
      <c r="F57" s="21">
        <f t="shared" si="3"/>
        <v>-44712.2</v>
      </c>
      <c r="G57" s="35">
        <f t="shared" si="0"/>
        <v>0.13356562137049943</v>
      </c>
      <c r="H57" s="3">
        <f t="shared" si="4"/>
        <v>-44712.2</v>
      </c>
      <c r="I57" s="35">
        <f t="shared" si="1"/>
        <v>0.13356562137049943</v>
      </c>
      <c r="J57" s="5">
        <v>38</v>
      </c>
      <c r="K57" s="26">
        <f t="shared" si="2"/>
        <v>157.36842105263159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35501</v>
      </c>
      <c r="E58" s="5">
        <v>5201.2648799999997</v>
      </c>
      <c r="F58" s="21">
        <f t="shared" si="3"/>
        <v>-30299.735120000001</v>
      </c>
      <c r="G58" s="35">
        <f t="shared" si="0"/>
        <v>14.651037660910958</v>
      </c>
      <c r="H58" s="3">
        <f t="shared" si="4"/>
        <v>-30299.735120000001</v>
      </c>
      <c r="I58" s="35">
        <f t="shared" si="1"/>
        <v>14.651037660910958</v>
      </c>
      <c r="J58" s="5">
        <v>4718.4095299999999</v>
      </c>
      <c r="K58" s="26">
        <f t="shared" si="2"/>
        <v>110.23343452767229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1000</v>
      </c>
      <c r="E59" s="10">
        <v>340</v>
      </c>
      <c r="F59" s="33">
        <f t="shared" si="3"/>
        <v>-660</v>
      </c>
      <c r="G59" s="36">
        <f t="shared" si="0"/>
        <v>34</v>
      </c>
      <c r="H59" s="31">
        <f t="shared" si="4"/>
        <v>-660</v>
      </c>
      <c r="I59" s="36">
        <f t="shared" si="1"/>
        <v>34</v>
      </c>
      <c r="J59" s="10">
        <v>90</v>
      </c>
      <c r="K59" s="26">
        <f>E59/J59*100</f>
        <v>377.77777777777777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190717.8</v>
      </c>
      <c r="E60" s="6">
        <f t="shared" si="13"/>
        <v>19623.658480000002</v>
      </c>
      <c r="F60" s="20">
        <f t="shared" si="3"/>
        <v>-170094.14151999998</v>
      </c>
      <c r="G60" s="41">
        <f t="shared" si="0"/>
        <v>10.343604279619521</v>
      </c>
      <c r="H60" s="9">
        <f t="shared" si="4"/>
        <v>-171094.14151999998</v>
      </c>
      <c r="I60" s="41">
        <f t="shared" si="1"/>
        <v>10.289369151699528</v>
      </c>
      <c r="J60" s="9">
        <f>SUM(J61:J64)</f>
        <v>29093.80458</v>
      </c>
      <c r="K60" s="6">
        <f t="shared" si="2"/>
        <v>67.449612600649431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157128.79999999999</v>
      </c>
      <c r="E61" s="3">
        <v>14740.294110000001</v>
      </c>
      <c r="F61" s="21">
        <f t="shared" si="3"/>
        <v>-142388.50589</v>
      </c>
      <c r="G61" s="37">
        <f t="shared" si="0"/>
        <v>9.381026336355907</v>
      </c>
      <c r="H61" s="3">
        <f t="shared" si="4"/>
        <v>-142388.50589</v>
      </c>
      <c r="I61" s="37">
        <f t="shared" si="1"/>
        <v>9.381026336355907</v>
      </c>
      <c r="J61" s="3">
        <v>21418.85412</v>
      </c>
      <c r="K61" s="27">
        <f>E61/J61*100</f>
        <v>68.819246946717612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13589</v>
      </c>
      <c r="E62" s="5">
        <v>1197.5</v>
      </c>
      <c r="F62" s="21">
        <f t="shared" ref="F62:F70" si="14">SUM(E62-C62)</f>
        <v>-11391.5</v>
      </c>
      <c r="G62" s="35">
        <f t="shared" si="0"/>
        <v>9.5122726189530553</v>
      </c>
      <c r="H62" s="3">
        <f t="shared" ref="H62:H70" si="15">SUM(E62-D62)</f>
        <v>-12391.5</v>
      </c>
      <c r="I62" s="35">
        <f t="shared" si="1"/>
        <v>8.8122746338950613</v>
      </c>
      <c r="J62" s="5">
        <v>3717.35</v>
      </c>
      <c r="K62" s="26">
        <f>E62/J62*100</f>
        <v>32.213808223600147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3685.8643699999998</v>
      </c>
      <c r="F63" s="21">
        <f t="shared" si="14"/>
        <v>-16314.135630000001</v>
      </c>
      <c r="G63" s="35">
        <f t="shared" si="0"/>
        <v>18.429321850000001</v>
      </c>
      <c r="H63" s="3">
        <f t="shared" si="15"/>
        <v>-16314.135630000001</v>
      </c>
      <c r="I63" s="35">
        <f t="shared" si="1"/>
        <v>18.429321850000001</v>
      </c>
      <c r="J63" s="10">
        <v>3780</v>
      </c>
      <c r="K63" s="26">
        <f>E63/J63*100</f>
        <v>97.509639417989419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33">
        <f t="shared" si="14"/>
        <v>0</v>
      </c>
      <c r="G64" s="36"/>
      <c r="H64" s="31">
        <f t="shared" si="15"/>
        <v>0</v>
      </c>
      <c r="I64" s="36"/>
      <c r="J64" s="10">
        <v>177.60046</v>
      </c>
      <c r="K64" s="28">
        <f>E64/J64*100</f>
        <v>0</v>
      </c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7446.4</v>
      </c>
      <c r="E65" s="6">
        <f t="shared" si="16"/>
        <v>510.90699999999998</v>
      </c>
      <c r="F65" s="20">
        <f t="shared" si="14"/>
        <v>-6935.4929999999995</v>
      </c>
      <c r="G65" s="41">
        <f t="shared" si="0"/>
        <v>6.8611275247099268</v>
      </c>
      <c r="H65" s="9">
        <f t="shared" si="15"/>
        <v>-6935.4929999999995</v>
      </c>
      <c r="I65" s="41">
        <f t="shared" si="1"/>
        <v>6.8611275247099268</v>
      </c>
      <c r="J65" s="9">
        <f t="shared" ref="J65:K65" si="17">SUM(J66:J68)</f>
        <v>177.4</v>
      </c>
      <c r="K65" s="42">
        <f t="shared" si="17"/>
        <v>0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1">
        <f t="shared" si="14"/>
        <v>0</v>
      </c>
      <c r="G66" s="37"/>
      <c r="H66" s="3">
        <f t="shared" si="15"/>
        <v>0</v>
      </c>
      <c r="I66" s="37"/>
      <c r="J66" s="3"/>
      <c r="K66" s="27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1">
        <f t="shared" si="14"/>
        <v>0</v>
      </c>
      <c r="G67" s="35"/>
      <c r="H67" s="3">
        <f t="shared" si="15"/>
        <v>0</v>
      </c>
      <c r="I67" s="35"/>
      <c r="J67" s="5"/>
      <c r="K67" s="26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7446.4</v>
      </c>
      <c r="E68" s="10">
        <v>510.90699999999998</v>
      </c>
      <c r="F68" s="33">
        <f t="shared" si="14"/>
        <v>-6935.4929999999995</v>
      </c>
      <c r="G68" s="36">
        <f t="shared" ref="G68:G70" si="18">E68/C68*100</f>
        <v>6.8611275247099268</v>
      </c>
      <c r="H68" s="31">
        <f t="shared" si="15"/>
        <v>-6935.4929999999995</v>
      </c>
      <c r="I68" s="36">
        <f t="shared" ref="I68:I70" si="19">E68/D68*100</f>
        <v>6.8611275247099268</v>
      </c>
      <c r="J68" s="10">
        <v>177.4</v>
      </c>
      <c r="K68" s="8">
        <v>0</v>
      </c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20">
        <f t="shared" si="14"/>
        <v>-3000</v>
      </c>
      <c r="G69" s="41">
        <f t="shared" si="18"/>
        <v>0</v>
      </c>
      <c r="H69" s="9">
        <f t="shared" si="15"/>
        <v>-3000</v>
      </c>
      <c r="I69" s="41">
        <f t="shared" si="19"/>
        <v>0</v>
      </c>
      <c r="J69" s="9">
        <f t="shared" ref="J69:K69" si="20">SUM(J70:J75)</f>
        <v>0</v>
      </c>
      <c r="K69" s="42">
        <f t="shared" si="20"/>
        <v>0</v>
      </c>
    </row>
    <row r="70" spans="1:11" ht="15.75" thickBot="1" x14ac:dyDescent="0.3">
      <c r="A70" s="22" t="s">
        <v>132</v>
      </c>
      <c r="B70" s="23" t="s">
        <v>133</v>
      </c>
      <c r="C70" s="19">
        <v>3000</v>
      </c>
      <c r="D70" s="19">
        <v>3000</v>
      </c>
      <c r="E70" s="24">
        <v>0</v>
      </c>
      <c r="F70" s="25">
        <f t="shared" si="14"/>
        <v>-3000</v>
      </c>
      <c r="G70" s="37">
        <f t="shared" si="18"/>
        <v>0</v>
      </c>
      <c r="H70" s="24">
        <f t="shared" si="15"/>
        <v>-3000</v>
      </c>
      <c r="I70" s="37">
        <f t="shared" si="19"/>
        <v>0</v>
      </c>
      <c r="J70" s="24">
        <v>0</v>
      </c>
      <c r="K70" s="29"/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2025-03-12T13:49:44Z</dcterms:modified>
</cp:coreProperties>
</file>